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8970" activeTab="1"/>
  </bookViews>
  <sheets>
    <sheet name="пр 2" sheetId="1" r:id="rId1"/>
    <sheet name="пр 3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60" i="1"/>
  <c r="D43" i="2" l="1"/>
  <c r="C43"/>
  <c r="C38" i="1"/>
  <c r="C34"/>
  <c r="D65" i="2" l="1"/>
  <c r="C65"/>
  <c r="B66" l="1"/>
  <c r="A66"/>
  <c r="C68" i="1" l="1"/>
  <c r="C67" s="1"/>
  <c r="D39" i="2" l="1"/>
  <c r="C36" i="1" l="1"/>
  <c r="D72" i="2" l="1"/>
  <c r="D71" s="1"/>
  <c r="C72"/>
  <c r="C71" s="1"/>
  <c r="D22" l="1"/>
  <c r="C22"/>
  <c r="C64" i="1"/>
  <c r="C17"/>
  <c r="C68" i="2" l="1"/>
  <c r="D50"/>
  <c r="D49" s="1"/>
  <c r="D48" s="1"/>
  <c r="D38"/>
  <c r="D37" s="1"/>
  <c r="D68"/>
  <c r="D62"/>
  <c r="D52"/>
  <c r="D32"/>
  <c r="D30"/>
  <c r="D24"/>
  <c r="D21"/>
  <c r="C62"/>
  <c r="C57"/>
  <c r="C52" s="1"/>
  <c r="C50"/>
  <c r="C49" s="1"/>
  <c r="C48" s="1"/>
  <c r="C39"/>
  <c r="C38" s="1"/>
  <c r="C37" s="1"/>
  <c r="C32"/>
  <c r="C30"/>
  <c r="C24"/>
  <c r="C21"/>
  <c r="D35" l="1"/>
  <c r="C35"/>
  <c r="D61"/>
  <c r="D60" s="1"/>
  <c r="C61"/>
  <c r="C60" s="1"/>
  <c r="C29"/>
  <c r="C20" s="1"/>
  <c r="C19" s="1"/>
  <c r="D29"/>
  <c r="D20" s="1"/>
  <c r="D19" s="1"/>
  <c r="C18" l="1"/>
  <c r="D18"/>
  <c r="C57" i="1"/>
  <c r="C52"/>
  <c r="C49"/>
  <c r="C48" s="1"/>
  <c r="C45"/>
  <c r="C44" s="1"/>
  <c r="C43" s="1"/>
  <c r="C33"/>
  <c r="C32" s="1"/>
  <c r="C27"/>
  <c r="C25"/>
  <c r="C16"/>
  <c r="C47" l="1"/>
  <c r="C56"/>
  <c r="C55" s="1"/>
  <c r="C24"/>
  <c r="C19"/>
  <c r="C15" s="1"/>
  <c r="C30"/>
  <c r="C14" l="1"/>
  <c r="C13"/>
</calcChain>
</file>

<file path=xl/sharedStrings.xml><?xml version="1.0" encoding="utf-8"?>
<sst xmlns="http://schemas.openxmlformats.org/spreadsheetml/2006/main" count="242" uniqueCount="126">
  <si>
    <t>к решению Совета депутатов Юрюзанского городского поселения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</si>
  <si>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</si>
  <si>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</si>
  <si>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</si>
  <si>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</si>
  <si>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</si>
  <si>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</si>
  <si>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</si>
  <si>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</si>
  <si>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</si>
  <si>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</si>
  <si>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</si>
  <si>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</si>
  <si>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</si>
  <si>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</si>
  <si>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</si>
  <si>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</si>
  <si>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</si>
  <si>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</si>
  <si>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</si>
  <si>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</si>
  <si>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</si>
  <si>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</si>
  <si>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</si>
  <si>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</si>
  <si>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</si>
  <si>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</si>
  <si>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</si>
  <si>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</si>
  <si>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</si>
  <si>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</si>
  <si>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</si>
  <si>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</si>
  <si>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</si>
  <si>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</si>
  <si>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</si>
  <si>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</si>
  <si>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</si>
  <si>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</si>
  <si>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</si>
  <si>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</si>
  <si>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</si>
  <si>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</si>
  <si>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</si>
  <si>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</si>
  <si>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</si>
  <si>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</si>
  <si>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</si>
  <si>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</si>
  <si>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1 13 01995 10  0000 130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</si>
  <si>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</si>
  <si>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</si>
  <si>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</si>
  <si>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</si>
  <si>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</si>
  <si>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</si>
  <si>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</si>
  <si>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</si>
  <si>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</si>
  <si>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</si>
  <si>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</si>
  <si>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</si>
  <si>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</si>
  <si>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</si>
  <si>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</si>
  <si>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</si>
  <si>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</si>
  <si>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</si>
  <si>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</si>
  <si>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</si>
  <si>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Приложение 3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</si>
  <si>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</si>
  <si>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</si>
  <si>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</si>
  <si>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2 02 30000 00 0000 000</t>
  </si>
  <si>
    <t>Прочие субсидии бюджетам городских поселений</t>
  </si>
  <si>
    <t>Дотация бюджетам городских поселений на поддержку мер по обеспечению сбалансированности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</si>
  <si>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</si>
  <si>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</si>
  <si>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</si>
  <si>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</si>
  <si>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</si>
  <si>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</si>
  <si>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</si>
  <si>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</si>
  <si>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</si>
  <si>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</si>
  <si>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</si>
  <si>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</si>
  <si>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</si>
  <si>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</si>
  <si>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</si>
  <si>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</si>
  <si>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</si>
  <si>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</si>
  <si>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</si>
  <si>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</si>
  <si>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</si>
  <si>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</si>
  <si>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</si>
  <si>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</si>
  <si>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</si>
  <si>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</si>
  <si>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</si>
  <si>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2 02 29999 13 0000 150</t>
  </si>
  <si>
    <t>2 02 35118 13 0000 150</t>
  </si>
  <si>
    <t>2 02 40000 00 0000 150</t>
  </si>
  <si>
    <t>2 02 49999 00 0000 150</t>
  </si>
  <si>
    <t>2 02 49999 13 0000 150</t>
  </si>
  <si>
    <t xml:space="preserve">  </t>
  </si>
  <si>
    <t>2 02 20041 13 0000 150</t>
  </si>
  <si>
    <t>Субсидии бюджетам городских поселений на строительство, модернизацию, ремонт автомобильных дорог общего пользования</t>
  </si>
  <si>
    <t>2 02 15001 13 0000 150</t>
  </si>
  <si>
    <t>2 02 15002 13 0000 150</t>
  </si>
  <si>
    <t>2 02 20000 00 0000 150</t>
  </si>
  <si>
    <t>2 02 10000 00 0000 150</t>
  </si>
  <si>
    <t>1 13 01995 13  0000 130</t>
  </si>
  <si>
    <t>2 02 27112 13 0000 150</t>
  </si>
  <si>
    <t xml:space="preserve"> «О бюджете Юрюзанского городского поселения на 2025 год и</t>
  </si>
  <si>
    <t>на плановый период 2026 и 2027 годов»</t>
  </si>
  <si>
    <t>Доходы бюджета городского поселения на 2025 год</t>
  </si>
  <si>
    <t>Налоговые и неналоговые доходы</t>
  </si>
  <si>
    <t>Доходы бюджета городского поселения на плановый период  2026 и  2027 годов</t>
  </si>
  <si>
    <t>(рублей)</t>
  </si>
  <si>
    <t>Субсидии бюджетам городских поселений на обеспечение мероприятий по модернизации систем коммунальной инфраструктуры</t>
  </si>
  <si>
    <t>"20" декабря  2024 г.             № 299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</si>
</sst>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top" wrapText="1"/>
    </xf>
    <xf numFmtId="0" fontId="18" fillId="2" borderId="6" xfId="1" applyFont="1" applyFill="1" applyBorder="1" applyAlignment="1">
      <alignment horizontal="left" vertical="top" wrapText="1"/>
    </xf>
    <xf numFmtId="0" fontId="19" fillId="2" borderId="20" xfId="2" applyFont="1" applyFill="1" applyBorder="1" applyAlignment="1">
      <alignment horizontal="center" vertical="top"/>
    </xf>
    <xf numFmtId="0" fontId="19" fillId="2" borderId="7" xfId="2" applyFont="1" applyFill="1" applyBorder="1" applyAlignment="1">
      <alignment horizontal="left" vertical="top"/>
    </xf>
    <xf numFmtId="0" fontId="20" fillId="2" borderId="5" xfId="1" applyFont="1" applyFill="1" applyBorder="1" applyAlignment="1">
      <alignment horizontal="center" vertical="top" wrapText="1"/>
    </xf>
    <xf numFmtId="0" fontId="20" fillId="2" borderId="6" xfId="1" applyFont="1" applyFill="1" applyBorder="1" applyAlignment="1">
      <alignment horizontal="left" vertical="top" wrapText="1"/>
    </xf>
    <xf numFmtId="0" fontId="19" fillId="2" borderId="8" xfId="2" applyFont="1" applyFill="1" applyBorder="1" applyAlignment="1">
      <alignment horizontal="left" vertical="top" wrapText="1"/>
    </xf>
    <xf numFmtId="0" fontId="21" fillId="2" borderId="20" xfId="2" applyFont="1" applyFill="1" applyBorder="1" applyAlignment="1">
      <alignment horizontal="center" vertical="top"/>
    </xf>
    <xf numFmtId="0" fontId="21" fillId="0" borderId="8" xfId="2" applyFont="1" applyBorder="1" applyAlignment="1">
      <alignment horizontal="left" vertical="top" wrapText="1"/>
    </xf>
    <xf numFmtId="0" fontId="18" fillId="0" borderId="5" xfId="1" applyFont="1" applyBorder="1" applyAlignment="1">
      <alignment horizontal="center" vertical="top" wrapText="1"/>
    </xf>
    <xf numFmtId="0" fontId="18" fillId="0" borderId="6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center" vertical="top" wrapText="1"/>
    </xf>
    <xf numFmtId="0" fontId="20" fillId="0" borderId="6" xfId="1" applyFont="1" applyBorder="1" applyAlignment="1">
      <alignment horizontal="left" vertical="top" wrapText="1"/>
    </xf>
    <xf numFmtId="49" fontId="19" fillId="0" borderId="9" xfId="0" applyNumberFormat="1" applyFont="1" applyBorder="1" applyAlignment="1">
      <alignment horizontal="center" vertical="top" wrapText="1"/>
    </xf>
    <xf numFmtId="0" fontId="18" fillId="0" borderId="10" xfId="1" applyFont="1" applyBorder="1" applyAlignment="1">
      <alignment horizontal="left" vertical="top" wrapText="1"/>
    </xf>
    <xf numFmtId="49" fontId="21" fillId="0" borderId="11" xfId="0" applyNumberFormat="1" applyFont="1" applyBorder="1" applyAlignment="1">
      <alignment horizontal="center" vertical="top" wrapText="1"/>
    </xf>
    <xf numFmtId="49" fontId="21" fillId="0" borderId="12" xfId="0" applyNumberFormat="1" applyFont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 vertical="top" wrapText="1"/>
    </xf>
    <xf numFmtId="49" fontId="21" fillId="0" borderId="8" xfId="0" applyNumberFormat="1" applyFont="1" applyBorder="1" applyAlignment="1">
      <alignment horizontal="left" vertical="top" wrapText="1"/>
    </xf>
    <xf numFmtId="49" fontId="19" fillId="0" borderId="14" xfId="0" applyNumberFormat="1" applyFont="1" applyBorder="1" applyAlignment="1">
      <alignment horizontal="center" vertical="top" wrapText="1"/>
    </xf>
    <xf numFmtId="49" fontId="19" fillId="0" borderId="8" xfId="0" applyNumberFormat="1" applyFont="1" applyBorder="1" applyAlignment="1">
      <alignment horizontal="left" vertical="top" wrapText="1"/>
    </xf>
    <xf numFmtId="0" fontId="18" fillId="0" borderId="15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center" vertical="top" wrapText="1"/>
    </xf>
    <xf numFmtId="0" fontId="20" fillId="0" borderId="8" xfId="1" applyFont="1" applyBorder="1" applyAlignment="1">
      <alignment horizontal="left" vertical="top" wrapText="1"/>
    </xf>
    <xf numFmtId="0" fontId="21" fillId="0" borderId="5" xfId="2" applyFont="1" applyBorder="1" applyAlignment="1">
      <alignment horizontal="center" vertical="top"/>
    </xf>
    <xf numFmtId="0" fontId="21" fillId="2" borderId="6" xfId="2" applyFont="1" applyFill="1" applyBorder="1" applyAlignment="1">
      <alignment horizontal="left" vertical="top" wrapText="1"/>
    </xf>
    <xf numFmtId="49" fontId="21" fillId="0" borderId="16" xfId="0" applyNumberFormat="1" applyFont="1" applyBorder="1" applyAlignment="1">
      <alignment horizontal="left" vertical="top" wrapText="1"/>
    </xf>
    <xf numFmtId="0" fontId="22" fillId="0" borderId="5" xfId="1" applyFont="1" applyBorder="1" applyAlignment="1">
      <alignment horizontal="center" vertical="top" wrapText="1"/>
    </xf>
    <xf numFmtId="0" fontId="22" fillId="0" borderId="6" xfId="1" applyFont="1" applyBorder="1" applyAlignment="1">
      <alignment horizontal="left" vertical="top" wrapText="1"/>
    </xf>
    <xf numFmtId="0" fontId="19" fillId="0" borderId="5" xfId="1" applyFont="1" applyBorder="1" applyAlignment="1">
      <alignment horizontal="center" vertical="top" wrapText="1"/>
    </xf>
    <xf numFmtId="0" fontId="19" fillId="0" borderId="6" xfId="1" applyFont="1" applyBorder="1" applyAlignment="1">
      <alignment horizontal="left" vertical="top" wrapText="1"/>
    </xf>
    <xf numFmtId="0" fontId="23" fillId="0" borderId="5" xfId="1" applyFont="1" applyBorder="1" applyAlignment="1">
      <alignment horizontal="center" vertical="top" wrapText="1"/>
    </xf>
    <xf numFmtId="0" fontId="24" fillId="0" borderId="6" xfId="1" applyFont="1" applyBorder="1" applyAlignment="1">
      <alignment horizontal="left" vertical="top" wrapText="1"/>
    </xf>
    <xf numFmtId="0" fontId="26" fillId="0" borderId="6" xfId="1" applyFont="1" applyBorder="1" applyAlignment="1">
      <alignment horizontal="left" vertical="top" wrapText="1"/>
    </xf>
    <xf numFmtId="49" fontId="23" fillId="0" borderId="5" xfId="1" applyNumberFormat="1" applyFont="1" applyBorder="1" applyAlignment="1">
      <alignment horizontal="center" vertical="center"/>
    </xf>
    <xf numFmtId="0" fontId="21" fillId="0" borderId="6" xfId="1" applyNumberFormat="1" applyFont="1" applyBorder="1" applyAlignment="1">
      <alignment horizontal="left" vertical="center" wrapText="1"/>
    </xf>
    <xf numFmtId="49" fontId="21" fillId="0" borderId="5" xfId="1" applyNumberFormat="1" applyFont="1" applyBorder="1" applyAlignment="1">
      <alignment horizontal="center" vertical="top"/>
    </xf>
    <xf numFmtId="0" fontId="21" fillId="0" borderId="6" xfId="1" applyNumberFormat="1" applyFont="1" applyBorder="1" applyAlignment="1">
      <alignment horizontal="left" vertical="top" wrapText="1"/>
    </xf>
    <xf numFmtId="49" fontId="19" fillId="0" borderId="5" xfId="1" applyNumberFormat="1" applyFont="1" applyBorder="1" applyAlignment="1">
      <alignment horizontal="center" vertical="top"/>
    </xf>
    <xf numFmtId="0" fontId="19" fillId="0" borderId="6" xfId="1" applyNumberFormat="1" applyFont="1" applyBorder="1" applyAlignment="1">
      <alignment horizontal="left" vertical="top" wrapText="1"/>
    </xf>
    <xf numFmtId="49" fontId="21" fillId="0" borderId="22" xfId="1" applyNumberFormat="1" applyFont="1" applyBorder="1" applyAlignment="1">
      <alignment horizontal="center" vertical="top"/>
    </xf>
    <xf numFmtId="0" fontId="21" fillId="0" borderId="23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2" fontId="1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4" fontId="7" fillId="2" borderId="7" xfId="2" applyNumberFormat="1" applyFont="1" applyFill="1" applyBorder="1" applyAlignment="1">
      <alignment vertical="top"/>
    </xf>
    <xf numFmtId="4" fontId="10" fillId="2" borderId="7" xfId="2" applyNumberFormat="1" applyFont="1" applyFill="1" applyBorder="1" applyAlignment="1">
      <alignment vertical="top"/>
    </xf>
    <xf numFmtId="0" fontId="8" fillId="2" borderId="26" xfId="1" applyFont="1" applyFill="1" applyBorder="1" applyAlignment="1">
      <alignment horizontal="left" vertical="top" wrapText="1"/>
    </xf>
    <xf numFmtId="4" fontId="19" fillId="2" borderId="7" xfId="2" applyNumberFormat="1" applyFont="1" applyFill="1" applyBorder="1" applyAlignment="1">
      <alignment vertical="top"/>
    </xf>
    <xf numFmtId="4" fontId="19" fillId="2" borderId="19" xfId="2" applyNumberFormat="1" applyFont="1" applyFill="1" applyBorder="1" applyAlignment="1">
      <alignment vertical="top"/>
    </xf>
    <xf numFmtId="4" fontId="21" fillId="2" borderId="7" xfId="2" applyNumberFormat="1" applyFont="1" applyFill="1" applyBorder="1" applyAlignment="1">
      <alignment vertical="top"/>
    </xf>
    <xf numFmtId="4" fontId="21" fillId="2" borderId="19" xfId="2" applyNumberFormat="1" applyFont="1" applyFill="1" applyBorder="1" applyAlignment="1">
      <alignment vertical="top"/>
    </xf>
    <xf numFmtId="4" fontId="25" fillId="2" borderId="7" xfId="2" applyNumberFormat="1" applyFont="1" applyFill="1" applyBorder="1" applyAlignment="1">
      <alignment vertical="top"/>
    </xf>
    <xf numFmtId="4" fontId="25" fillId="2" borderId="19" xfId="2" applyNumberFormat="1" applyFont="1" applyFill="1" applyBorder="1" applyAlignment="1">
      <alignment vertical="top"/>
    </xf>
    <xf numFmtId="4" fontId="21" fillId="2" borderId="8" xfId="2" applyNumberFormat="1" applyFont="1" applyFill="1" applyBorder="1" applyAlignment="1">
      <alignment vertical="top"/>
    </xf>
    <xf numFmtId="4" fontId="21" fillId="2" borderId="21" xfId="2" applyNumberFormat="1" applyFont="1" applyFill="1" applyBorder="1" applyAlignment="1">
      <alignment vertical="top"/>
    </xf>
    <xf numFmtId="4" fontId="19" fillId="2" borderId="8" xfId="2" applyNumberFormat="1" applyFont="1" applyFill="1" applyBorder="1" applyAlignment="1">
      <alignment vertical="top"/>
    </xf>
    <xf numFmtId="4" fontId="27" fillId="0" borderId="21" xfId="0" applyNumberFormat="1" applyFont="1" applyBorder="1"/>
    <xf numFmtId="4" fontId="21" fillId="2" borderId="24" xfId="2" applyNumberFormat="1" applyFont="1" applyFill="1" applyBorder="1" applyAlignment="1">
      <alignment vertical="top"/>
    </xf>
    <xf numFmtId="4" fontId="21" fillId="2" borderId="25" xfId="2" applyNumberFormat="1" applyFont="1" applyFill="1" applyBorder="1" applyAlignment="1">
      <alignment vertical="top"/>
    </xf>
    <xf numFmtId="0" fontId="18" fillId="2" borderId="26" xfId="1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18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69"/>
  <sheetViews>
    <sheetView workbookViewId="0">
      <selection activeCell="B5" sqref="B5:C5"/>
    </sheetView>
  </sheetViews>
  <sheetFormatPr defaultRowHeight="15"/>
  <cols>
    <col min="1" max="1" width="24.28515625" customWidth="1"/>
    <col min="2" max="2" width="72.7109375" customWidth="1"/>
    <col min="3" max="3" width="23.28515625" style="106" customWidth="1"/>
  </cols>
  <sheetData>
    <row r="1" spans="1:5" ht="16.5">
      <c r="A1" s="1"/>
      <c r="B1" s="2"/>
      <c r="C1" s="103" t="s">
        <v>69</v>
      </c>
    </row>
    <row r="2" spans="1:5" ht="15.6" customHeight="1">
      <c r="A2" s="124"/>
      <c r="B2" s="2"/>
      <c r="C2" s="104" t="s">
        <v>0</v>
      </c>
      <c r="D2" s="125"/>
    </row>
    <row r="3" spans="1:5" ht="15.6" customHeight="1">
      <c r="A3" s="124"/>
      <c r="B3" s="2"/>
      <c r="C3" s="104" t="s">
        <v>118</v>
      </c>
      <c r="D3" s="125"/>
    </row>
    <row r="4" spans="1:5" ht="15.6" customHeight="1">
      <c r="A4" s="124"/>
      <c r="B4" s="2"/>
      <c r="C4" s="104" t="s">
        <v>119</v>
      </c>
      <c r="D4" s="125"/>
    </row>
    <row r="5" spans="1:5" ht="15.6" customHeight="1">
      <c r="A5" s="124"/>
      <c r="B5" s="131" t="s">
        <v>125</v>
      </c>
      <c r="C5" s="131"/>
      <c r="D5" s="125"/>
    </row>
    <row r="6" spans="1:5" ht="16.5">
      <c r="A6" s="1"/>
      <c r="B6" s="2"/>
      <c r="C6" s="105"/>
      <c r="D6" s="2"/>
      <c r="E6" s="3"/>
    </row>
    <row r="7" spans="1:5" ht="16.5">
      <c r="A7" s="130" t="s">
        <v>120</v>
      </c>
      <c r="B7" s="130"/>
      <c r="C7" s="130"/>
    </row>
    <row r="8" spans="1:5" ht="17.25" thickBot="1">
      <c r="A8" s="123" t="s">
        <v>123</v>
      </c>
      <c r="B8" s="123"/>
      <c r="C8" s="123"/>
    </row>
    <row r="9" spans="1:5" ht="16.5">
      <c r="A9" s="5" t="s">
        <v>1</v>
      </c>
      <c r="B9" s="126" t="s">
        <v>4</v>
      </c>
      <c r="C9" s="128" t="s">
        <v>5</v>
      </c>
    </row>
    <row r="10" spans="1:5" ht="16.5">
      <c r="A10" s="6" t="s">
        <v>2</v>
      </c>
      <c r="B10" s="127"/>
      <c r="C10" s="129"/>
    </row>
    <row r="11" spans="1:5" ht="33.75" thickBot="1">
      <c r="A11" s="6" t="s">
        <v>3</v>
      </c>
      <c r="B11" s="127"/>
      <c r="C11" s="129"/>
    </row>
    <row r="12" spans="1:5" ht="17.25" thickBot="1">
      <c r="A12" s="7">
        <v>1</v>
      </c>
      <c r="B12" s="8">
        <v>2</v>
      </c>
      <c r="C12" s="8">
        <v>3</v>
      </c>
    </row>
    <row r="13" spans="1:5" ht="15.75">
      <c r="A13" s="9"/>
      <c r="B13" s="10" t="s">
        <v>6</v>
      </c>
      <c r="C13" s="107">
        <f>C15+C30+C55</f>
        <v>198644370.25999999</v>
      </c>
    </row>
    <row r="14" spans="1:5" ht="15.75">
      <c r="A14" s="11" t="s">
        <v>7</v>
      </c>
      <c r="B14" s="109" t="s">
        <v>121</v>
      </c>
      <c r="C14" s="107">
        <f>C15+C30</f>
        <v>33421883</v>
      </c>
    </row>
    <row r="15" spans="1:5" ht="15.75">
      <c r="A15" s="11" t="s">
        <v>7</v>
      </c>
      <c r="B15" s="12" t="s">
        <v>8</v>
      </c>
      <c r="C15" s="107">
        <f>SUM(C16+C24+C19)</f>
        <v>29007883</v>
      </c>
    </row>
    <row r="16" spans="1:5" ht="15.75">
      <c r="A16" s="9" t="s">
        <v>10</v>
      </c>
      <c r="B16" s="10" t="s">
        <v>11</v>
      </c>
      <c r="C16" s="107">
        <f>C17</f>
        <v>12287969</v>
      </c>
    </row>
    <row r="17" spans="1:3" ht="15.75">
      <c r="A17" s="13" t="s">
        <v>12</v>
      </c>
      <c r="B17" s="14" t="s">
        <v>13</v>
      </c>
      <c r="C17" s="108">
        <f>C18</f>
        <v>12287969</v>
      </c>
    </row>
    <row r="18" spans="1:3" ht="63">
      <c r="A18" s="13" t="s">
        <v>14</v>
      </c>
      <c r="B18" s="14" t="s">
        <v>15</v>
      </c>
      <c r="C18" s="108">
        <v>12287969</v>
      </c>
    </row>
    <row r="19" spans="1:3" ht="31.5">
      <c r="A19" s="11" t="s">
        <v>16</v>
      </c>
      <c r="B19" s="15" t="s">
        <v>17</v>
      </c>
      <c r="C19" s="107">
        <f>C20+C21+C22+C23</f>
        <v>6293253</v>
      </c>
    </row>
    <row r="20" spans="1:3" ht="110.25">
      <c r="A20" s="16" t="s">
        <v>98</v>
      </c>
      <c r="B20" s="17" t="s">
        <v>77</v>
      </c>
      <c r="C20" s="108">
        <v>3291497</v>
      </c>
    </row>
    <row r="21" spans="1:3" ht="126">
      <c r="A21" s="16" t="s">
        <v>99</v>
      </c>
      <c r="B21" s="17" t="s">
        <v>78</v>
      </c>
      <c r="C21" s="108">
        <v>14852</v>
      </c>
    </row>
    <row r="22" spans="1:3" ht="110.25">
      <c r="A22" s="16" t="s">
        <v>100</v>
      </c>
      <c r="B22" s="17" t="s">
        <v>79</v>
      </c>
      <c r="C22" s="108">
        <v>3324034</v>
      </c>
    </row>
    <row r="23" spans="1:3" ht="110.25">
      <c r="A23" s="16" t="s">
        <v>101</v>
      </c>
      <c r="B23" s="17" t="s">
        <v>80</v>
      </c>
      <c r="C23" s="108">
        <v>-337130</v>
      </c>
    </row>
    <row r="24" spans="1:3" ht="15.75">
      <c r="A24" s="9" t="s">
        <v>18</v>
      </c>
      <c r="B24" s="10" t="s">
        <v>19</v>
      </c>
      <c r="C24" s="107">
        <f>SUM(C27+C25)</f>
        <v>10426661</v>
      </c>
    </row>
    <row r="25" spans="1:3" ht="15.75">
      <c r="A25" s="18" t="s">
        <v>20</v>
      </c>
      <c r="B25" s="19" t="s">
        <v>21</v>
      </c>
      <c r="C25" s="107">
        <f>C26</f>
        <v>6156661</v>
      </c>
    </row>
    <row r="26" spans="1:3" ht="47.25">
      <c r="A26" s="20" t="s">
        <v>22</v>
      </c>
      <c r="B26" s="21" t="s">
        <v>81</v>
      </c>
      <c r="C26" s="108">
        <v>6156661</v>
      </c>
    </row>
    <row r="27" spans="1:3" ht="16.5" thickBot="1">
      <c r="A27" s="22" t="s">
        <v>23</v>
      </c>
      <c r="B27" s="23" t="s">
        <v>24</v>
      </c>
      <c r="C27" s="107">
        <f>SUM(C29+C28)</f>
        <v>4270000</v>
      </c>
    </row>
    <row r="28" spans="1:3" ht="31.5">
      <c r="A28" s="24" t="s">
        <v>83</v>
      </c>
      <c r="B28" s="25" t="s">
        <v>82</v>
      </c>
      <c r="C28" s="108">
        <v>2008000</v>
      </c>
    </row>
    <row r="29" spans="1:3" ht="31.5">
      <c r="A29" s="26" t="s">
        <v>85</v>
      </c>
      <c r="B29" s="27" t="s">
        <v>84</v>
      </c>
      <c r="C29" s="108">
        <v>2262000</v>
      </c>
    </row>
    <row r="30" spans="1:3" ht="15.75">
      <c r="A30" s="28"/>
      <c r="B30" s="29" t="s">
        <v>25</v>
      </c>
      <c r="C30" s="107">
        <f>C32+C43+C47</f>
        <v>4414000</v>
      </c>
    </row>
    <row r="31" spans="1:3" ht="15.75">
      <c r="A31" s="28"/>
      <c r="B31" s="29" t="s">
        <v>9</v>
      </c>
      <c r="C31" s="107"/>
    </row>
    <row r="32" spans="1:3" ht="47.25">
      <c r="A32" s="30" t="s">
        <v>26</v>
      </c>
      <c r="B32" s="31" t="s">
        <v>27</v>
      </c>
      <c r="C32" s="107">
        <f>SUM(C40+C33)</f>
        <v>2862000</v>
      </c>
    </row>
    <row r="33" spans="1:3" ht="78.75">
      <c r="A33" s="32" t="s">
        <v>28</v>
      </c>
      <c r="B33" s="33" t="s">
        <v>29</v>
      </c>
      <c r="C33" s="108">
        <f>SUM(C36+C34+C38)</f>
        <v>2862000</v>
      </c>
    </row>
    <row r="34" spans="1:3" ht="63">
      <c r="A34" s="20" t="s">
        <v>30</v>
      </c>
      <c r="B34" s="21" t="s">
        <v>31</v>
      </c>
      <c r="C34" s="108">
        <f>C35</f>
        <v>1029500</v>
      </c>
    </row>
    <row r="35" spans="1:3" ht="78.75">
      <c r="A35" s="20" t="s">
        <v>32</v>
      </c>
      <c r="B35" s="21" t="s">
        <v>33</v>
      </c>
      <c r="C35" s="108">
        <v>1029500</v>
      </c>
    </row>
    <row r="36" spans="1:3" ht="82.5">
      <c r="A36" s="20" t="s">
        <v>34</v>
      </c>
      <c r="B36" s="34" t="s">
        <v>35</v>
      </c>
      <c r="C36" s="108">
        <f>C37</f>
        <v>32500</v>
      </c>
    </row>
    <row r="37" spans="1:3" ht="66">
      <c r="A37" s="20" t="s">
        <v>86</v>
      </c>
      <c r="B37" s="34" t="s">
        <v>36</v>
      </c>
      <c r="C37" s="108">
        <v>32500</v>
      </c>
    </row>
    <row r="38" spans="1:3" ht="47.25">
      <c r="A38" s="35" t="s">
        <v>37</v>
      </c>
      <c r="B38" s="36" t="s">
        <v>38</v>
      </c>
      <c r="C38" s="108">
        <f>C39</f>
        <v>1800000</v>
      </c>
    </row>
    <row r="39" spans="1:3" ht="31.5">
      <c r="A39" s="35" t="s">
        <v>39</v>
      </c>
      <c r="B39" s="36" t="s">
        <v>87</v>
      </c>
      <c r="C39" s="108">
        <v>1800000</v>
      </c>
    </row>
    <row r="40" spans="1:3" ht="78.75">
      <c r="A40" s="20" t="s">
        <v>40</v>
      </c>
      <c r="B40" s="21" t="s">
        <v>88</v>
      </c>
      <c r="C40" s="108">
        <v>0</v>
      </c>
    </row>
    <row r="41" spans="1:3" ht="78.75">
      <c r="A41" s="20" t="s">
        <v>41</v>
      </c>
      <c r="B41" s="37" t="s">
        <v>42</v>
      </c>
      <c r="C41" s="108">
        <v>0</v>
      </c>
    </row>
    <row r="42" spans="1:3" ht="63">
      <c r="A42" s="20" t="s">
        <v>43</v>
      </c>
      <c r="B42" s="37" t="s">
        <v>89</v>
      </c>
      <c r="C42" s="108">
        <v>0</v>
      </c>
    </row>
    <row r="43" spans="1:3" ht="31.5">
      <c r="A43" s="18" t="s">
        <v>44</v>
      </c>
      <c r="B43" s="19" t="s">
        <v>45</v>
      </c>
      <c r="C43" s="107">
        <f>C44</f>
        <v>1552000</v>
      </c>
    </row>
    <row r="44" spans="1:3" ht="15.75">
      <c r="A44" s="38" t="s">
        <v>46</v>
      </c>
      <c r="B44" s="21" t="s">
        <v>90</v>
      </c>
      <c r="C44" s="108">
        <f>C45</f>
        <v>1552000</v>
      </c>
    </row>
    <row r="45" spans="1:3" ht="15.75">
      <c r="A45" s="38" t="s">
        <v>47</v>
      </c>
      <c r="B45" s="21" t="s">
        <v>48</v>
      </c>
      <c r="C45" s="108">
        <f>C46</f>
        <v>1552000</v>
      </c>
    </row>
    <row r="46" spans="1:3" ht="31.5">
      <c r="A46" s="38" t="s">
        <v>49</v>
      </c>
      <c r="B46" s="21" t="s">
        <v>91</v>
      </c>
      <c r="C46" s="108">
        <v>1552000</v>
      </c>
    </row>
    <row r="47" spans="1:3" ht="31.5">
      <c r="A47" s="18" t="s">
        <v>50</v>
      </c>
      <c r="B47" s="19" t="s">
        <v>51</v>
      </c>
      <c r="C47" s="107">
        <f>SUM(C52+C48)</f>
        <v>0</v>
      </c>
    </row>
    <row r="48" spans="1:3" ht="78.75">
      <c r="A48" s="38" t="s">
        <v>52</v>
      </c>
      <c r="B48" s="39" t="s">
        <v>92</v>
      </c>
      <c r="C48" s="108">
        <f>C49</f>
        <v>0</v>
      </c>
    </row>
    <row r="49" spans="1:3" ht="94.5">
      <c r="A49" s="38" t="s">
        <v>53</v>
      </c>
      <c r="B49" s="39" t="s">
        <v>93</v>
      </c>
      <c r="C49" s="108">
        <f>C50</f>
        <v>0</v>
      </c>
    </row>
    <row r="50" spans="1:3" ht="94.5">
      <c r="A50" s="38" t="s">
        <v>54</v>
      </c>
      <c r="B50" s="39" t="s">
        <v>94</v>
      </c>
      <c r="C50" s="108">
        <v>0</v>
      </c>
    </row>
    <row r="51" spans="1:3" ht="94.5">
      <c r="A51" s="38" t="s">
        <v>55</v>
      </c>
      <c r="B51" s="39" t="s">
        <v>95</v>
      </c>
      <c r="C51" s="108">
        <v>0</v>
      </c>
    </row>
    <row r="52" spans="1:3" ht="31.5">
      <c r="A52" s="38" t="s">
        <v>56</v>
      </c>
      <c r="B52" s="39" t="s">
        <v>96</v>
      </c>
      <c r="C52" s="108">
        <f>SUM(C53)</f>
        <v>0</v>
      </c>
    </row>
    <row r="53" spans="1:3" ht="31.5">
      <c r="A53" s="38" t="s">
        <v>57</v>
      </c>
      <c r="B53" s="39" t="s">
        <v>58</v>
      </c>
      <c r="C53" s="108">
        <v>0</v>
      </c>
    </row>
    <row r="54" spans="1:3" ht="47.25">
      <c r="A54" s="38" t="s">
        <v>59</v>
      </c>
      <c r="B54" s="39" t="s">
        <v>97</v>
      </c>
      <c r="C54" s="108">
        <v>0</v>
      </c>
    </row>
    <row r="55" spans="1:3" ht="15.75">
      <c r="A55" s="18" t="s">
        <v>60</v>
      </c>
      <c r="B55" s="19" t="s">
        <v>61</v>
      </c>
      <c r="C55" s="107">
        <f>SUM(C56)</f>
        <v>165222487.25999999</v>
      </c>
    </row>
    <row r="56" spans="1:3" ht="31.5">
      <c r="A56" s="18" t="s">
        <v>62</v>
      </c>
      <c r="B56" s="19" t="s">
        <v>63</v>
      </c>
      <c r="C56" s="107">
        <f>SUM(C57+C60+C64+C67)</f>
        <v>165222487.25999999</v>
      </c>
    </row>
    <row r="57" spans="1:3" ht="31.5">
      <c r="A57" s="42" t="s">
        <v>115</v>
      </c>
      <c r="B57" s="43" t="s">
        <v>64</v>
      </c>
      <c r="C57" s="107">
        <f>SUM(C59+C58)</f>
        <v>14378456</v>
      </c>
    </row>
    <row r="58" spans="1:3" s="51" customFormat="1" ht="31.5">
      <c r="A58" s="44" t="s">
        <v>112</v>
      </c>
      <c r="B58" s="45" t="s">
        <v>65</v>
      </c>
      <c r="C58" s="108">
        <v>14378456</v>
      </c>
    </row>
    <row r="59" spans="1:3" s="51" customFormat="1" ht="31.5">
      <c r="A59" s="44" t="s">
        <v>113</v>
      </c>
      <c r="B59" s="45" t="s">
        <v>76</v>
      </c>
      <c r="C59" s="108">
        <v>0</v>
      </c>
    </row>
    <row r="60" spans="1:3" ht="31.5">
      <c r="A60" s="42" t="s">
        <v>114</v>
      </c>
      <c r="B60" s="46" t="s">
        <v>66</v>
      </c>
      <c r="C60" s="107">
        <f>C61+C63+C62</f>
        <v>106996781.58</v>
      </c>
    </row>
    <row r="61" spans="1:3" ht="31.5">
      <c r="A61" s="54" t="s">
        <v>110</v>
      </c>
      <c r="B61" s="55" t="s">
        <v>111</v>
      </c>
      <c r="C61" s="108">
        <v>17067445</v>
      </c>
    </row>
    <row r="62" spans="1:3" ht="43.5" customHeight="1">
      <c r="A62" s="54" t="s">
        <v>117</v>
      </c>
      <c r="B62" s="45" t="s">
        <v>124</v>
      </c>
      <c r="C62" s="108">
        <v>82000000</v>
      </c>
    </row>
    <row r="63" spans="1:3" ht="15.75">
      <c r="A63" s="44" t="s">
        <v>104</v>
      </c>
      <c r="B63" s="17" t="s">
        <v>75</v>
      </c>
      <c r="C63" s="108">
        <v>7929336.5800000001</v>
      </c>
    </row>
    <row r="64" spans="1:3" ht="31.5">
      <c r="A64" s="42" t="s">
        <v>74</v>
      </c>
      <c r="B64" s="46" t="s">
        <v>67</v>
      </c>
      <c r="C64" s="107">
        <f>SUM(C65:C66)</f>
        <v>1405027.68</v>
      </c>
    </row>
    <row r="65" spans="1:3" ht="47.25">
      <c r="A65" s="52" t="s">
        <v>103</v>
      </c>
      <c r="B65" s="53" t="s">
        <v>102</v>
      </c>
      <c r="C65" s="108">
        <v>1907</v>
      </c>
    </row>
    <row r="66" spans="1:3" ht="47.25">
      <c r="A66" s="47" t="s">
        <v>105</v>
      </c>
      <c r="B66" s="48" t="s">
        <v>68</v>
      </c>
      <c r="C66" s="108">
        <v>1403120.68</v>
      </c>
    </row>
    <row r="67" spans="1:3" ht="15.75">
      <c r="A67" s="49" t="s">
        <v>106</v>
      </c>
      <c r="B67" s="50" t="s">
        <v>71</v>
      </c>
      <c r="C67" s="107">
        <f>C68</f>
        <v>42442222</v>
      </c>
    </row>
    <row r="68" spans="1:3" ht="15.75">
      <c r="A68" s="47" t="s">
        <v>107</v>
      </c>
      <c r="B68" s="48" t="s">
        <v>72</v>
      </c>
      <c r="C68" s="108">
        <f>C69</f>
        <v>42442222</v>
      </c>
    </row>
    <row r="69" spans="1:3" ht="31.5">
      <c r="A69" s="47" t="s">
        <v>108</v>
      </c>
      <c r="B69" s="48" t="s">
        <v>73</v>
      </c>
      <c r="C69" s="108">
        <v>42442222</v>
      </c>
    </row>
  </sheetData>
  <mergeCells count="7">
    <mergeCell ref="A8:C8"/>
    <mergeCell ref="A2:A5"/>
    <mergeCell ref="D2:D5"/>
    <mergeCell ref="B9:B11"/>
    <mergeCell ref="C9:C11"/>
    <mergeCell ref="A7:C7"/>
    <mergeCell ref="B5:C5"/>
  </mergeCells>
  <pageMargins left="0.9055118110236221" right="0.51181102362204722" top="0.74803149606299213" bottom="0.35433070866141736" header="0.31496062992125984" footer="0.31496062992125984"/>
  <pageSetup paperSize="9" scale="67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D73"/>
  <sheetViews>
    <sheetView tabSelected="1" workbookViewId="0">
      <selection activeCell="D12" sqref="D12"/>
    </sheetView>
  </sheetViews>
  <sheetFormatPr defaultRowHeight="15"/>
  <cols>
    <col min="1" max="1" width="21.7109375" customWidth="1"/>
    <col min="2" max="2" width="66.85546875" customWidth="1"/>
    <col min="3" max="4" width="17" customWidth="1"/>
  </cols>
  <sheetData>
    <row r="3" spans="1:4" ht="16.5">
      <c r="A3" s="40"/>
      <c r="B3" s="41"/>
      <c r="D3" s="3" t="s">
        <v>70</v>
      </c>
    </row>
    <row r="4" spans="1:4" ht="16.5">
      <c r="A4" s="124"/>
      <c r="B4" s="41"/>
      <c r="D4" s="4" t="s">
        <v>0</v>
      </c>
    </row>
    <row r="5" spans="1:4" ht="16.5">
      <c r="A5" s="124"/>
      <c r="B5" s="41"/>
      <c r="D5" s="4" t="s">
        <v>118</v>
      </c>
    </row>
    <row r="6" spans="1:4" ht="16.5">
      <c r="A6" s="124"/>
      <c r="B6" s="41"/>
      <c r="D6" s="4" t="s">
        <v>119</v>
      </c>
    </row>
    <row r="7" spans="1:4" ht="14.45" customHeight="1">
      <c r="A7" s="124"/>
      <c r="B7" s="134" t="s">
        <v>109</v>
      </c>
      <c r="C7" s="134"/>
      <c r="D7" s="134"/>
    </row>
    <row r="8" spans="1:4" ht="16.5">
      <c r="A8" s="40"/>
      <c r="B8" s="131" t="s">
        <v>125</v>
      </c>
      <c r="C8" s="131"/>
      <c r="D8" s="102"/>
    </row>
    <row r="9" spans="1:4" ht="16.5">
      <c r="A9" s="40"/>
      <c r="B9" s="41"/>
      <c r="C9" s="41"/>
    </row>
    <row r="10" spans="1:4" ht="16.5">
      <c r="A10" s="3"/>
    </row>
    <row r="11" spans="1:4" ht="35.450000000000003" customHeight="1">
      <c r="A11" s="133" t="s">
        <v>122</v>
      </c>
      <c r="B11" s="133"/>
      <c r="C11" s="133"/>
    </row>
    <row r="12" spans="1:4" ht="16.5">
      <c r="A12" s="3"/>
    </row>
    <row r="13" spans="1:4" ht="17.25" thickBot="1">
      <c r="A13" s="123" t="s">
        <v>123</v>
      </c>
      <c r="B13" s="123"/>
      <c r="C13" s="123"/>
    </row>
    <row r="14" spans="1:4" ht="16.5">
      <c r="A14" s="56" t="s">
        <v>1</v>
      </c>
      <c r="B14" s="126" t="s">
        <v>4</v>
      </c>
      <c r="C14" s="126">
        <v>2025</v>
      </c>
      <c r="D14" s="126">
        <v>2026</v>
      </c>
    </row>
    <row r="15" spans="1:4" ht="16.5">
      <c r="A15" s="57" t="s">
        <v>2</v>
      </c>
      <c r="B15" s="127"/>
      <c r="C15" s="127"/>
      <c r="D15" s="127"/>
    </row>
    <row r="16" spans="1:4" ht="33.75" thickBot="1">
      <c r="A16" s="58" t="s">
        <v>3</v>
      </c>
      <c r="B16" s="132"/>
      <c r="C16" s="132"/>
      <c r="D16" s="132"/>
    </row>
    <row r="17" spans="1:4" ht="17.25" thickBot="1">
      <c r="A17" s="7">
        <v>1</v>
      </c>
      <c r="B17" s="8">
        <v>2</v>
      </c>
      <c r="C17" s="8">
        <v>3</v>
      </c>
      <c r="D17" s="8">
        <v>4</v>
      </c>
    </row>
    <row r="18" spans="1:4">
      <c r="A18" s="59"/>
      <c r="B18" s="60" t="s">
        <v>6</v>
      </c>
      <c r="C18" s="110">
        <f>C20+C35+C60</f>
        <v>103816443.87</v>
      </c>
      <c r="D18" s="111">
        <f>D20+D35+D60</f>
        <v>105141019.06999999</v>
      </c>
    </row>
    <row r="19" spans="1:4">
      <c r="A19" s="61" t="s">
        <v>7</v>
      </c>
      <c r="B19" s="122" t="s">
        <v>121</v>
      </c>
      <c r="C19" s="110">
        <f>C20+C35</f>
        <v>34627442</v>
      </c>
      <c r="D19" s="110">
        <f>D20+D35</f>
        <v>36336900</v>
      </c>
    </row>
    <row r="20" spans="1:4">
      <c r="A20" s="61" t="s">
        <v>7</v>
      </c>
      <c r="B20" s="62" t="s">
        <v>8</v>
      </c>
      <c r="C20" s="110">
        <f>SUM(C21+C29+C24)</f>
        <v>30213442</v>
      </c>
      <c r="D20" s="111">
        <f>SUM(D21+D29+D24)</f>
        <v>31922900</v>
      </c>
    </row>
    <row r="21" spans="1:4">
      <c r="A21" s="59" t="s">
        <v>10</v>
      </c>
      <c r="B21" s="60" t="s">
        <v>11</v>
      </c>
      <c r="C21" s="110">
        <f>C22</f>
        <v>13311653</v>
      </c>
      <c r="D21" s="111">
        <f>D22</f>
        <v>14486510</v>
      </c>
    </row>
    <row r="22" spans="1:4">
      <c r="A22" s="63" t="s">
        <v>12</v>
      </c>
      <c r="B22" s="64" t="s">
        <v>13</v>
      </c>
      <c r="C22" s="112">
        <f>C23</f>
        <v>13311653</v>
      </c>
      <c r="D22" s="113">
        <f>D23</f>
        <v>14486510</v>
      </c>
    </row>
    <row r="23" spans="1:4" ht="42.6" customHeight="1">
      <c r="A23" s="63" t="s">
        <v>14</v>
      </c>
      <c r="B23" s="64" t="s">
        <v>15</v>
      </c>
      <c r="C23" s="112">
        <v>13311653</v>
      </c>
      <c r="D23" s="113">
        <v>14486510</v>
      </c>
    </row>
    <row r="24" spans="1:4" ht="25.5">
      <c r="A24" s="61" t="s">
        <v>16</v>
      </c>
      <c r="B24" s="65" t="s">
        <v>17</v>
      </c>
      <c r="C24" s="110">
        <f>C25+C26+C27+C28</f>
        <v>6444294</v>
      </c>
      <c r="D24" s="111">
        <f>D25+D26+D27+D28</f>
        <v>6917021</v>
      </c>
    </row>
    <row r="25" spans="1:4" ht="76.5">
      <c r="A25" s="66" t="s">
        <v>98</v>
      </c>
      <c r="B25" s="67" t="s">
        <v>77</v>
      </c>
      <c r="C25" s="112">
        <v>3373781</v>
      </c>
      <c r="D25" s="113">
        <v>3615804</v>
      </c>
    </row>
    <row r="26" spans="1:4" ht="80.45" customHeight="1">
      <c r="A26" s="66" t="s">
        <v>99</v>
      </c>
      <c r="B26" s="67" t="s">
        <v>78</v>
      </c>
      <c r="C26" s="112">
        <v>15660</v>
      </c>
      <c r="D26" s="113">
        <v>16739</v>
      </c>
    </row>
    <row r="27" spans="1:4" ht="76.5">
      <c r="A27" s="66" t="s">
        <v>100</v>
      </c>
      <c r="B27" s="67" t="s">
        <v>79</v>
      </c>
      <c r="C27" s="112">
        <v>3390472</v>
      </c>
      <c r="D27" s="113">
        <v>3630744</v>
      </c>
    </row>
    <row r="28" spans="1:4" ht="76.5">
      <c r="A28" s="66" t="s">
        <v>101</v>
      </c>
      <c r="B28" s="67" t="s">
        <v>80</v>
      </c>
      <c r="C28" s="112">
        <v>-335619</v>
      </c>
      <c r="D28" s="113">
        <v>-346266</v>
      </c>
    </row>
    <row r="29" spans="1:4">
      <c r="A29" s="59" t="s">
        <v>18</v>
      </c>
      <c r="B29" s="60" t="s">
        <v>19</v>
      </c>
      <c r="C29" s="110">
        <f>SUM(C32+C30)</f>
        <v>10457495</v>
      </c>
      <c r="D29" s="111">
        <f>SUM(D32+D30)</f>
        <v>10519369</v>
      </c>
    </row>
    <row r="30" spans="1:4">
      <c r="A30" s="68" t="s">
        <v>20</v>
      </c>
      <c r="B30" s="69" t="s">
        <v>21</v>
      </c>
      <c r="C30" s="110">
        <f>C31</f>
        <v>6187495</v>
      </c>
      <c r="D30" s="111">
        <f>D31</f>
        <v>6249369</v>
      </c>
    </row>
    <row r="31" spans="1:4" ht="25.5">
      <c r="A31" s="70" t="s">
        <v>22</v>
      </c>
      <c r="B31" s="71" t="s">
        <v>81</v>
      </c>
      <c r="C31" s="112">
        <v>6187495</v>
      </c>
      <c r="D31" s="113">
        <v>6249369</v>
      </c>
    </row>
    <row r="32" spans="1:4" ht="15.75" thickBot="1">
      <c r="A32" s="72" t="s">
        <v>23</v>
      </c>
      <c r="B32" s="73" t="s">
        <v>24</v>
      </c>
      <c r="C32" s="110">
        <f>SUM(C34+C33)</f>
        <v>4270000</v>
      </c>
      <c r="D32" s="111">
        <f>SUM(D34+D33)</f>
        <v>4270000</v>
      </c>
    </row>
    <row r="33" spans="1:4" ht="25.5">
      <c r="A33" s="74" t="s">
        <v>83</v>
      </c>
      <c r="B33" s="75" t="s">
        <v>82</v>
      </c>
      <c r="C33" s="112">
        <v>2008000</v>
      </c>
      <c r="D33" s="113">
        <v>2008000</v>
      </c>
    </row>
    <row r="34" spans="1:4" ht="25.5">
      <c r="A34" s="76" t="s">
        <v>85</v>
      </c>
      <c r="B34" s="77" t="s">
        <v>84</v>
      </c>
      <c r="C34" s="112">
        <v>2262000</v>
      </c>
      <c r="D34" s="113">
        <v>2262000</v>
      </c>
    </row>
    <row r="35" spans="1:4">
      <c r="A35" s="78"/>
      <c r="B35" s="79" t="s">
        <v>25</v>
      </c>
      <c r="C35" s="110">
        <f>C37+C48+C52</f>
        <v>4414000</v>
      </c>
      <c r="D35" s="111">
        <f>D37+D48+D52</f>
        <v>4414000</v>
      </c>
    </row>
    <row r="36" spans="1:4">
      <c r="A36" s="78"/>
      <c r="B36" s="79" t="s">
        <v>9</v>
      </c>
      <c r="C36" s="110"/>
      <c r="D36" s="111"/>
    </row>
    <row r="37" spans="1:4" ht="25.5">
      <c r="A37" s="80" t="s">
        <v>26</v>
      </c>
      <c r="B37" s="81" t="s">
        <v>27</v>
      </c>
      <c r="C37" s="110">
        <f>SUM(C45+C38)</f>
        <v>2862000</v>
      </c>
      <c r="D37" s="111">
        <f>SUM(D45+D38)</f>
        <v>2862000</v>
      </c>
    </row>
    <row r="38" spans="1:4" ht="57" customHeight="1">
      <c r="A38" s="82" t="s">
        <v>28</v>
      </c>
      <c r="B38" s="83" t="s">
        <v>29</v>
      </c>
      <c r="C38" s="112">
        <f>SUM(C41+C39+C43)</f>
        <v>2862000</v>
      </c>
      <c r="D38" s="113">
        <f>SUM(D41+D39+D43)</f>
        <v>2862000</v>
      </c>
    </row>
    <row r="39" spans="1:4" ht="51">
      <c r="A39" s="70" t="s">
        <v>30</v>
      </c>
      <c r="B39" s="71" t="s">
        <v>31</v>
      </c>
      <c r="C39" s="112">
        <f>C40</f>
        <v>1029500</v>
      </c>
      <c r="D39" s="113">
        <f>D40</f>
        <v>1029500</v>
      </c>
    </row>
    <row r="40" spans="1:4" ht="51">
      <c r="A40" s="70" t="s">
        <v>32</v>
      </c>
      <c r="B40" s="71" t="s">
        <v>33</v>
      </c>
      <c r="C40" s="112">
        <v>1029500</v>
      </c>
      <c r="D40" s="113">
        <v>1029500</v>
      </c>
    </row>
    <row r="41" spans="1:4" ht="51">
      <c r="A41" s="70" t="s">
        <v>34</v>
      </c>
      <c r="B41" s="71" t="s">
        <v>35</v>
      </c>
      <c r="C41" s="112">
        <v>32500</v>
      </c>
      <c r="D41" s="113">
        <v>32500</v>
      </c>
    </row>
    <row r="42" spans="1:4" ht="37.9" customHeight="1">
      <c r="A42" s="70" t="s">
        <v>86</v>
      </c>
      <c r="B42" s="71" t="s">
        <v>36</v>
      </c>
      <c r="C42" s="112">
        <v>0</v>
      </c>
      <c r="D42" s="113">
        <v>0</v>
      </c>
    </row>
    <row r="43" spans="1:4" ht="25.5">
      <c r="A43" s="84" t="s">
        <v>37</v>
      </c>
      <c r="B43" s="85" t="s">
        <v>38</v>
      </c>
      <c r="C43" s="112">
        <f>C44</f>
        <v>1800000</v>
      </c>
      <c r="D43" s="113">
        <f>D44</f>
        <v>1800000</v>
      </c>
    </row>
    <row r="44" spans="1:4" ht="25.5">
      <c r="A44" s="84" t="s">
        <v>39</v>
      </c>
      <c r="B44" s="85" t="s">
        <v>87</v>
      </c>
      <c r="C44" s="112">
        <v>1800000</v>
      </c>
      <c r="D44" s="113">
        <v>1800000</v>
      </c>
    </row>
    <row r="45" spans="1:4" ht="55.9" customHeight="1">
      <c r="A45" s="70" t="s">
        <v>40</v>
      </c>
      <c r="B45" s="71" t="s">
        <v>88</v>
      </c>
      <c r="C45" s="112">
        <v>0</v>
      </c>
      <c r="D45" s="113">
        <v>0</v>
      </c>
    </row>
    <row r="46" spans="1:4" ht="57" customHeight="1">
      <c r="A46" s="70" t="s">
        <v>41</v>
      </c>
      <c r="B46" s="86" t="s">
        <v>42</v>
      </c>
      <c r="C46" s="112">
        <v>0</v>
      </c>
      <c r="D46" s="113">
        <v>0</v>
      </c>
    </row>
    <row r="47" spans="1:4" ht="52.9" customHeight="1">
      <c r="A47" s="70" t="s">
        <v>43</v>
      </c>
      <c r="B47" s="86" t="s">
        <v>89</v>
      </c>
      <c r="C47" s="112">
        <v>0</v>
      </c>
      <c r="D47" s="113">
        <v>0</v>
      </c>
    </row>
    <row r="48" spans="1:4" ht="25.5">
      <c r="A48" s="68" t="s">
        <v>44</v>
      </c>
      <c r="B48" s="69" t="s">
        <v>45</v>
      </c>
      <c r="C48" s="110">
        <f t="shared" ref="C48:D50" si="0">C49</f>
        <v>1552000</v>
      </c>
      <c r="D48" s="111">
        <f t="shared" si="0"/>
        <v>1552000</v>
      </c>
    </row>
    <row r="49" spans="1:4">
      <c r="A49" s="87" t="s">
        <v>46</v>
      </c>
      <c r="B49" s="71" t="s">
        <v>90</v>
      </c>
      <c r="C49" s="112">
        <f t="shared" si="0"/>
        <v>1552000</v>
      </c>
      <c r="D49" s="113">
        <f t="shared" si="0"/>
        <v>1552000</v>
      </c>
    </row>
    <row r="50" spans="1:4">
      <c r="A50" s="87" t="s">
        <v>47</v>
      </c>
      <c r="B50" s="71" t="s">
        <v>48</v>
      </c>
      <c r="C50" s="112">
        <f t="shared" si="0"/>
        <v>1552000</v>
      </c>
      <c r="D50" s="113">
        <f t="shared" si="0"/>
        <v>1552000</v>
      </c>
    </row>
    <row r="51" spans="1:4" ht="25.5">
      <c r="A51" s="87" t="s">
        <v>116</v>
      </c>
      <c r="B51" s="71" t="s">
        <v>91</v>
      </c>
      <c r="C51" s="112">
        <v>1552000</v>
      </c>
      <c r="D51" s="113">
        <v>1552000</v>
      </c>
    </row>
    <row r="52" spans="1:4" ht="25.5">
      <c r="A52" s="68" t="s">
        <v>50</v>
      </c>
      <c r="B52" s="69" t="s">
        <v>51</v>
      </c>
      <c r="C52" s="110">
        <f>SUM(C57+C53)</f>
        <v>0</v>
      </c>
      <c r="D52" s="111">
        <f>SUM(D57+D53)</f>
        <v>0</v>
      </c>
    </row>
    <row r="53" spans="1:4" ht="51">
      <c r="A53" s="87" t="s">
        <v>52</v>
      </c>
      <c r="B53" s="88" t="s">
        <v>92</v>
      </c>
      <c r="C53" s="112">
        <v>0</v>
      </c>
      <c r="D53" s="113">
        <v>0</v>
      </c>
    </row>
    <row r="54" spans="1:4" ht="63.75">
      <c r="A54" s="87" t="s">
        <v>53</v>
      </c>
      <c r="B54" s="88" t="s">
        <v>93</v>
      </c>
      <c r="C54" s="112">
        <v>0</v>
      </c>
      <c r="D54" s="113">
        <v>0</v>
      </c>
    </row>
    <row r="55" spans="1:4" ht="63.75">
      <c r="A55" s="87" t="s">
        <v>54</v>
      </c>
      <c r="B55" s="88" t="s">
        <v>94</v>
      </c>
      <c r="C55" s="112">
        <v>0</v>
      </c>
      <c r="D55" s="113">
        <v>0</v>
      </c>
    </row>
    <row r="56" spans="1:4" ht="63.75">
      <c r="A56" s="87" t="s">
        <v>55</v>
      </c>
      <c r="B56" s="88" t="s">
        <v>95</v>
      </c>
      <c r="C56" s="112">
        <v>0</v>
      </c>
      <c r="D56" s="113">
        <v>0</v>
      </c>
    </row>
    <row r="57" spans="1:4" ht="25.5">
      <c r="A57" s="87" t="s">
        <v>56</v>
      </c>
      <c r="B57" s="88" t="s">
        <v>96</v>
      </c>
      <c r="C57" s="112">
        <f>SUM(C58)</f>
        <v>0</v>
      </c>
      <c r="D57" s="113">
        <v>0</v>
      </c>
    </row>
    <row r="58" spans="1:4" ht="25.5">
      <c r="A58" s="87" t="s">
        <v>57</v>
      </c>
      <c r="B58" s="88" t="s">
        <v>58</v>
      </c>
      <c r="C58" s="112">
        <v>0</v>
      </c>
      <c r="D58" s="113">
        <v>0</v>
      </c>
    </row>
    <row r="59" spans="1:4" ht="38.25">
      <c r="A59" s="87" t="s">
        <v>59</v>
      </c>
      <c r="B59" s="88" t="s">
        <v>97</v>
      </c>
      <c r="C59" s="112">
        <v>0</v>
      </c>
      <c r="D59" s="113">
        <v>0</v>
      </c>
    </row>
    <row r="60" spans="1:4">
      <c r="A60" s="68" t="s">
        <v>60</v>
      </c>
      <c r="B60" s="69" t="s">
        <v>61</v>
      </c>
      <c r="C60" s="110">
        <f>SUM(C61)</f>
        <v>69189001.870000005</v>
      </c>
      <c r="D60" s="111">
        <f>SUM(D61)</f>
        <v>68804119.069999993</v>
      </c>
    </row>
    <row r="61" spans="1:4" ht="25.5">
      <c r="A61" s="68" t="s">
        <v>62</v>
      </c>
      <c r="B61" s="69" t="s">
        <v>63</v>
      </c>
      <c r="C61" s="110">
        <f>SUM(C62+C65+C68+C71)</f>
        <v>69189001.870000005</v>
      </c>
      <c r="D61" s="111">
        <f>SUM(D62+D65+D68+D71)</f>
        <v>68804119.069999993</v>
      </c>
    </row>
    <row r="62" spans="1:4" ht="25.5">
      <c r="A62" s="89" t="s">
        <v>115</v>
      </c>
      <c r="B62" s="90" t="s">
        <v>64</v>
      </c>
      <c r="C62" s="110">
        <f>SUM(C64+C63)</f>
        <v>12133914</v>
      </c>
      <c r="D62" s="111">
        <f>SUM(D64+D63)</f>
        <v>12193200</v>
      </c>
    </row>
    <row r="63" spans="1:4" ht="16.149999999999999" customHeight="1">
      <c r="A63" s="91" t="s">
        <v>112</v>
      </c>
      <c r="B63" s="92" t="s">
        <v>65</v>
      </c>
      <c r="C63" s="112">
        <v>12133914</v>
      </c>
      <c r="D63" s="113">
        <v>12193200</v>
      </c>
    </row>
    <row r="64" spans="1:4" ht="25.5">
      <c r="A64" s="91" t="s">
        <v>113</v>
      </c>
      <c r="B64" s="92" t="s">
        <v>76</v>
      </c>
      <c r="C64" s="114"/>
      <c r="D64" s="115"/>
    </row>
    <row r="65" spans="1:4" ht="25.5">
      <c r="A65" s="89" t="s">
        <v>114</v>
      </c>
      <c r="B65" s="93" t="s">
        <v>66</v>
      </c>
      <c r="C65" s="110">
        <f>SUM(C66:C67)</f>
        <v>13071157</v>
      </c>
      <c r="D65" s="110">
        <f>SUM(D66:D67)</f>
        <v>12521592</v>
      </c>
    </row>
    <row r="66" spans="1:4" ht="27" customHeight="1">
      <c r="A66" s="91" t="str">
        <f>'пр 2'!A61</f>
        <v>2 02 20041 13 0000 150</v>
      </c>
      <c r="B66" s="92" t="str">
        <f>'пр 2'!B61</f>
        <v>Субсидии бюджетам городских поселений на строительство, модернизацию, ремонт автомобильных дорог общего пользования</v>
      </c>
      <c r="C66" s="112">
        <v>9523357</v>
      </c>
      <c r="D66" s="113">
        <v>8973792</v>
      </c>
    </row>
    <row r="67" spans="1:4">
      <c r="A67" s="91" t="s">
        <v>104</v>
      </c>
      <c r="B67" s="67" t="s">
        <v>75</v>
      </c>
      <c r="C67" s="112">
        <v>3547800</v>
      </c>
      <c r="D67" s="113">
        <v>3547800</v>
      </c>
    </row>
    <row r="68" spans="1:4" ht="25.5">
      <c r="A68" s="89" t="s">
        <v>74</v>
      </c>
      <c r="B68" s="93" t="s">
        <v>67</v>
      </c>
      <c r="C68" s="110">
        <f>C69+C70</f>
        <v>1533613.87</v>
      </c>
      <c r="D68" s="111">
        <f>SUM(D69:D70)</f>
        <v>1587510.47</v>
      </c>
    </row>
    <row r="69" spans="1:4" ht="25.5">
      <c r="A69" s="94" t="s">
        <v>103</v>
      </c>
      <c r="B69" s="95" t="s">
        <v>102</v>
      </c>
      <c r="C69" s="112">
        <v>1907</v>
      </c>
      <c r="D69" s="113">
        <v>1907</v>
      </c>
    </row>
    <row r="70" spans="1:4" ht="28.9" customHeight="1">
      <c r="A70" s="96" t="s">
        <v>105</v>
      </c>
      <c r="B70" s="97" t="s">
        <v>68</v>
      </c>
      <c r="C70" s="116">
        <v>1531706.87</v>
      </c>
      <c r="D70" s="117">
        <v>1585603.47</v>
      </c>
    </row>
    <row r="71" spans="1:4">
      <c r="A71" s="98" t="s">
        <v>106</v>
      </c>
      <c r="B71" s="99" t="s">
        <v>71</v>
      </c>
      <c r="C71" s="118">
        <f>C72</f>
        <v>42450317</v>
      </c>
      <c r="D71" s="119">
        <f>D72</f>
        <v>42501816.600000001</v>
      </c>
    </row>
    <row r="72" spans="1:4">
      <c r="A72" s="96" t="s">
        <v>107</v>
      </c>
      <c r="B72" s="97" t="s">
        <v>72</v>
      </c>
      <c r="C72" s="116">
        <f>C73</f>
        <v>42450317</v>
      </c>
      <c r="D72" s="117">
        <f>D73</f>
        <v>42501816.600000001</v>
      </c>
    </row>
    <row r="73" spans="1:4" ht="26.25" thickBot="1">
      <c r="A73" s="100" t="s">
        <v>108</v>
      </c>
      <c r="B73" s="101" t="s">
        <v>73</v>
      </c>
      <c r="C73" s="120">
        <v>42450317</v>
      </c>
      <c r="D73" s="121">
        <v>42501816.600000001</v>
      </c>
    </row>
  </sheetData>
  <mergeCells count="8">
    <mergeCell ref="D14:D16"/>
    <mergeCell ref="A4:A7"/>
    <mergeCell ref="A11:C11"/>
    <mergeCell ref="A13:C13"/>
    <mergeCell ref="B14:B16"/>
    <mergeCell ref="C14:C16"/>
    <mergeCell ref="B7:D7"/>
    <mergeCell ref="B8:C8"/>
  </mergeCells>
  <pageMargins left="0.70866141732283472" right="0.70866141732283472" top="0.74803149606299213" bottom="0.74803149606299213" header="0.31496062992125984" footer="0.31496062992125984"/>
  <pageSetup paperSize="9" scale="80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 2</vt:lpstr>
      <vt:lpstr>пр 3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2023-12-22T04:06:20Z</cp:lastPrinted>
  <dcterms:created xsi:type="dcterms:W3CDTF">2018-11-09T09:20:36Z</dcterms:created>
  <dcterms:modified xsi:type="dcterms:W3CDTF">2024-12-23T03:54:03Z</dcterms:modified>
</cp:coreProperties>
</file>